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6.xml" ContentType="application/vnd.ms-office.chart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4.xml" ContentType="application/vnd.ms-office.chartstyle+xml"/>
  <Override PartName="/xl/charts/style5.xml" ContentType="application/vnd.ms-office.chartsty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style2.xml" ContentType="application/vnd.ms-office.chartstyle+xml"/>
  <Override PartName="/xl/charts/style3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olors6.xml" ContentType="application/vnd.ms-office.chartcolorstyl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/colors4.xml" ContentType="application/vnd.ms-office.chartcolorstyle+xml"/>
  <Override PartName="/xl/charts/colors5.xml" ContentType="application/vnd.ms-office.chartcolorstyle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3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345" windowHeight="7125"/>
  </bookViews>
  <sheets>
    <sheet name="Survey" sheetId="1" r:id="rId1"/>
    <sheet name="Survey Response" sheetId="2" r:id="rId2"/>
    <sheet name="Q1-Reason" sheetId="3" r:id="rId3"/>
    <sheet name="Q2-Weight Loss Goal" sheetId="4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2"/>
  <c r="M7"/>
  <c r="L7"/>
  <c r="C12" i="4"/>
  <c r="C11"/>
  <c r="C13" i="3"/>
  <c r="N6" i="2"/>
  <c r="M6"/>
  <c r="L6"/>
  <c r="N12"/>
  <c r="M12"/>
  <c r="L12"/>
  <c r="N11"/>
  <c r="M11"/>
  <c r="L11"/>
  <c r="N10"/>
  <c r="M10"/>
  <c r="L10"/>
  <c r="N9"/>
  <c r="M9"/>
  <c r="L9"/>
  <c r="N8"/>
  <c r="M8"/>
  <c r="L8"/>
  <c r="C13" i="4" l="1"/>
  <c r="D12" s="1"/>
  <c r="D10" l="1"/>
  <c r="D11"/>
  <c r="D13" l="1"/>
  <c r="D12" i="3"/>
  <c r="D11"/>
  <c r="D10"/>
  <c r="D13" l="1"/>
</calcChain>
</file>

<file path=xl/sharedStrings.xml><?xml version="1.0" encoding="utf-8"?>
<sst xmlns="http://schemas.openxmlformats.org/spreadsheetml/2006/main" count="429" uniqueCount="120">
  <si>
    <t>Age (Years):</t>
  </si>
  <si>
    <t>o   31-40</t>
  </si>
  <si>
    <t>Gender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</si>
  <si>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is your reason for joining this 1-month program?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</si>
  <si>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To lose weight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</si>
  <si>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For better overall health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</si>
  <si>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For Fun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</si>
  <si>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1-5 lbs.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</si>
  <si>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6-10 lbs.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</si>
  <si>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10+ lbs.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</si>
  <si>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method will you be using?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</si>
  <si>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Eating better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</si>
  <si>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Detox Diet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</si>
  <si>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Exercise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</si>
  <si>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Do you anticipate keeping up with the method at the end of the program?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</si>
  <si>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Yes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</si>
  <si>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No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</si>
  <si>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Maybe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</si>
  <si>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How satisfied are you about this program?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</si>
  <si>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Very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</si>
  <si>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Moderate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</si>
  <si>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No opinion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</si>
  <si>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Are you likely to participate if program is offered again?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</si>
  <si>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is your biggest motivation for joining this program?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</si>
  <si>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Yourself</t>
    </r>
  </si>
  <si>
    <r>
      <t>b.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Family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</si>
  <si>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Friend</t>
    </r>
  </si>
  <si>
    <t>Male</t>
  </si>
  <si>
    <t>a. Yes</t>
  </si>
  <si>
    <t>c. Maybe</t>
  </si>
  <si>
    <t>b. Family</t>
  </si>
  <si>
    <t>Female</t>
  </si>
  <si>
    <t>a. Yourself</t>
  </si>
  <si>
    <t>31-40</t>
  </si>
  <si>
    <t>b. Moderate</t>
  </si>
  <si>
    <t>b. No</t>
  </si>
  <si>
    <t>c. Friend</t>
  </si>
  <si>
    <t>Q:1</t>
  </si>
  <si>
    <t>Q:2</t>
  </si>
  <si>
    <t>Q:3</t>
  </si>
  <si>
    <t>Q:4</t>
  </si>
  <si>
    <t>Q:5</t>
  </si>
  <si>
    <t>Q:6</t>
  </si>
  <si>
    <t>Q:7</t>
  </si>
  <si>
    <t>A</t>
  </si>
  <si>
    <t>B</t>
  </si>
  <si>
    <t>C</t>
  </si>
  <si>
    <t>Reason</t>
  </si>
  <si>
    <t>Frequency</t>
  </si>
  <si>
    <t>Percentage</t>
  </si>
  <si>
    <t>Frequency Table for reason for joining program</t>
  </si>
  <si>
    <t>Total</t>
  </si>
  <si>
    <t>Goal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</si>
  <si>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What is your weight loss goal?</t>
    </r>
  </si>
  <si>
    <t>Class intevals stay the same</t>
  </si>
  <si>
    <t>class intervals stay the same</t>
  </si>
  <si>
    <t>Why are you participating in this one-month program?</t>
  </si>
  <si>
    <t>a.       To improve overall health</t>
  </si>
  <si>
    <t>a.       For sheer enjoyment</t>
  </si>
  <si>
    <t>a.       To decrease weight</t>
  </si>
  <si>
    <t>To improve overall health</t>
  </si>
  <si>
    <t>For sheer enjoyment</t>
  </si>
  <si>
    <t>What's your weight-loss objective?</t>
  </si>
  <si>
    <t>Weight Gain and Weight Loss Survey</t>
  </si>
  <si>
    <t>b.       To improve overall health</t>
  </si>
  <si>
    <t>c.       For sheer enjoyment</t>
  </si>
  <si>
    <t>a.       Eating more healthily</t>
  </si>
  <si>
    <t>b.       Detoxification Program</t>
  </si>
  <si>
    <t>c.       Exercising</t>
  </si>
  <si>
    <t>What approach are you going to use?</t>
  </si>
  <si>
    <t>a.       Yes</t>
  </si>
  <si>
    <t>b.       No</t>
  </si>
  <si>
    <t>c.        Perhaps</t>
  </si>
  <si>
    <t>a.       Extremely</t>
  </si>
  <si>
    <t>b.       Moderate</t>
  </si>
  <si>
    <t>c.        Undecided</t>
  </si>
  <si>
    <t>Do you think you will be able to stick to the technique at the end of this period?</t>
  </si>
  <si>
    <t>What level of satisfaction do you have with this initiative?</t>
  </si>
  <si>
    <t>c.       Maybe</t>
  </si>
  <si>
    <t>Do you think you will take an interest if the initiative is available again?</t>
  </si>
  <si>
    <t xml:space="preserve">a.       Friend </t>
  </si>
  <si>
    <t xml:space="preserve">b.       Family </t>
  </si>
  <si>
    <t>c.       Yourself</t>
  </si>
  <si>
    <t>What is your primary reason for enrolling in this program?</t>
  </si>
  <si>
    <t>1. Why are you participating in this one-month program?</t>
  </si>
  <si>
    <t>2. What's your weight-loss objective?</t>
  </si>
  <si>
    <t>3. What approach are you going to use?</t>
  </si>
  <si>
    <t>4. Do you think you will be able to stick to the technique at the end of this period?</t>
  </si>
  <si>
    <t>5. What level of satisfaction do you have with this initiative?</t>
  </si>
  <si>
    <t>6. Do you think you will take an interest if the initiative is available again?</t>
  </si>
  <si>
    <t>7. What is your primary reason for enrolling in this program?</t>
  </si>
  <si>
    <t>b. To improve overall health</t>
  </si>
  <si>
    <t>c. For sheer enjoyment</t>
  </si>
  <si>
    <t>a. To decrease body weight</t>
  </si>
  <si>
    <t>To decrease body weight</t>
  </si>
  <si>
    <t>a.       To decrease body weight</t>
  </si>
  <si>
    <t>a. Eating more healthily</t>
  </si>
  <si>
    <t>b. Detoxification Program</t>
  </si>
  <si>
    <t>c. Exercising</t>
  </si>
  <si>
    <t>c. Perhaps</t>
  </si>
  <si>
    <t>a. Extremely</t>
  </si>
  <si>
    <t>c. Undecided</t>
  </si>
  <si>
    <t>Frequency Table for Weight Loss objective</t>
  </si>
  <si>
    <t>b. 5-9 lbs.</t>
  </si>
  <si>
    <t>c. 9+ lbs.</t>
  </si>
  <si>
    <t>a. 1-4 lbs.</t>
  </si>
  <si>
    <t>1-4 lbs.</t>
  </si>
  <si>
    <t>a.       1-4 lbs.</t>
  </si>
  <si>
    <t>b.       5-9 lbs.</t>
  </si>
  <si>
    <t>5-9 lbs.</t>
  </si>
  <si>
    <t xml:space="preserve">9+ lbs. </t>
  </si>
  <si>
    <t>c.       9+ lbs.</t>
  </si>
  <si>
    <t>a.       1–4 lbs.</t>
  </si>
  <si>
    <t>b.       5–9 lbs.</t>
  </si>
  <si>
    <t>21-30</t>
  </si>
  <si>
    <t>41-50</t>
  </si>
  <si>
    <t>o   21-30</t>
  </si>
  <si>
    <t>o   41-50</t>
  </si>
  <si>
    <t>o   Females</t>
  </si>
  <si>
    <t>o   Males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</si>
</sst>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vertical="center" indent="8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0" fillId="2" borderId="1" xfId="0" applyFill="1" applyBorder="1" applyAlignment="1">
      <alignment horizontal="center" vertical="top"/>
    </xf>
    <xf numFmtId="9" fontId="0" fillId="0" borderId="1" xfId="1" applyFont="1" applyBorder="1"/>
    <xf numFmtId="9" fontId="0" fillId="0" borderId="1" xfId="1" applyFont="1" applyBorder="1" applyAlignment="1">
      <alignment horizontal="center"/>
    </xf>
    <xf numFmtId="9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/>
    <xf numFmtId="0" fontId="0" fillId="0" borderId="0" xfId="0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Frequency Polygon Based on Reasons for the participation in this program</a:t>
            </a:r>
          </a:p>
        </c:rich>
      </c:tx>
      <c:layout/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'Q1-Reason'!$B$10:$B$12</c:f>
              <c:strCache>
                <c:ptCount val="3"/>
                <c:pt idx="0">
                  <c:v>To decrease body weight</c:v>
                </c:pt>
                <c:pt idx="1">
                  <c:v>To improve overall health</c:v>
                </c:pt>
                <c:pt idx="2">
                  <c:v>For sheer enjoyment</c:v>
                </c:pt>
              </c:strCache>
            </c:strRef>
          </c:cat>
          <c:val>
            <c:numRef>
              <c:f>'Q1-Reason'!$C$10:$C$12</c:f>
              <c:numCache>
                <c:formatCode>General</c:formatCode>
                <c:ptCount val="3"/>
                <c:pt idx="0">
                  <c:v>23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0C7-4DA2-BC60-3CD831C9DEA7}"/>
            </c:ext>
          </c:extLst>
        </c:ser>
        <c:dLbls/>
        <c:marker val="1"/>
        <c:axId val="97386880"/>
        <c:axId val="97388800"/>
      </c:lineChart>
      <c:catAx>
        <c:axId val="97386880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Reason for Joining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388800"/>
        <c:crosses val="autoZero"/>
        <c:auto val="1"/>
        <c:lblAlgn val="ctr"/>
        <c:lblOffset val="100"/>
      </c:catAx>
      <c:valAx>
        <c:axId val="9738880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38688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Reasons</a:t>
            </a:r>
            <a:r>
              <a:rPr lang="en-US" baseline="0"/>
              <a:t> for participating in this  program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'Q1-Reason'!$B$10:$B$12</c:f>
              <c:strCache>
                <c:ptCount val="3"/>
                <c:pt idx="0">
                  <c:v>To decrease body weight</c:v>
                </c:pt>
                <c:pt idx="1">
                  <c:v>To improve overall health</c:v>
                </c:pt>
                <c:pt idx="2">
                  <c:v>For sheer enjoyment</c:v>
                </c:pt>
              </c:strCache>
            </c:strRef>
          </c:cat>
          <c:val>
            <c:numRef>
              <c:f>'Q1-Reason'!$C$10:$C$12</c:f>
              <c:numCache>
                <c:formatCode>General</c:formatCode>
                <c:ptCount val="3"/>
                <c:pt idx="0">
                  <c:v>23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F3-4D91-8AE6-415159F52D5B}"/>
            </c:ext>
          </c:extLst>
        </c:ser>
        <c:dLbls/>
        <c:gapWidth val="219"/>
        <c:overlap val="-27"/>
        <c:axId val="97421952"/>
        <c:axId val="98964224"/>
      </c:barChart>
      <c:catAx>
        <c:axId val="97421952"/>
        <c:scaling>
          <c:orientation val="minMax"/>
        </c:scaling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Reason</a:t>
                </a:r>
              </a:p>
            </c:rich>
          </c:tx>
          <c:layout>
            <c:manualLayout>
              <c:xMode val="edge"/>
              <c:yMode val="edge"/>
              <c:x val="0.46264427129376451"/>
              <c:y val="0.8411815795752805"/>
            </c:manualLayout>
          </c:layout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964224"/>
        <c:crosses val="autoZero"/>
        <c:auto val="1"/>
        <c:lblAlgn val="ctr"/>
        <c:lblOffset val="100"/>
      </c:catAx>
      <c:valAx>
        <c:axId val="9896422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42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Reasons for Participating</a:t>
            </a:r>
            <a:r>
              <a:rPr lang="en-US" baseline="0"/>
              <a:t> in this</a:t>
            </a:r>
            <a:r>
              <a:rPr lang="en-US"/>
              <a:t> Program</a:t>
            </a:r>
          </a:p>
        </c:rich>
      </c:tx>
      <c:layout/>
      <c:spPr>
        <a:noFill/>
        <a:ln>
          <a:noFill/>
        </a:ln>
        <a:effectLst/>
      </c:spPr>
    </c:title>
    <c:view3D>
      <c:rotX val="50"/>
      <c:depthPercent val="100"/>
      <c:perspective val="6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'Q1-Reason'!$C$9</c:f>
              <c:strCache>
                <c:ptCount val="1"/>
                <c:pt idx="0">
                  <c:v>Frequency</c:v>
                </c:pt>
              </c:strCache>
            </c:strRef>
          </c:tx>
          <c:dPt>
            <c:idx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9C0-48D5-9046-3DA07B295697}"/>
              </c:ext>
            </c:extLst>
          </c:dPt>
          <c:dPt>
            <c:idx val="1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9C0-48D5-9046-3DA07B295697}"/>
              </c:ext>
            </c:extLst>
          </c:dPt>
          <c:dPt>
            <c:idx val="2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9C0-48D5-9046-3DA07B29569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Val val="1"/>
            <c:showPercent val="1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'Q1-Reason'!$B$10:$B$12</c:f>
              <c:strCache>
                <c:ptCount val="3"/>
                <c:pt idx="0">
                  <c:v>To decrease body weight</c:v>
                </c:pt>
                <c:pt idx="1">
                  <c:v>To improve overall health</c:v>
                </c:pt>
                <c:pt idx="2">
                  <c:v>For sheer enjoyment</c:v>
                </c:pt>
              </c:strCache>
            </c:strRef>
          </c:cat>
          <c:val>
            <c:numRef>
              <c:f>'Q1-Reason'!$C$10:$C$12</c:f>
              <c:numCache>
                <c:formatCode>General</c:formatCode>
                <c:ptCount val="3"/>
                <c:pt idx="0">
                  <c:v>23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B6-4351-BE48-27477FBC605D}"/>
            </c:ext>
          </c:extLst>
        </c:ser>
        <c:dLbls>
          <c:showVal val="1"/>
        </c:dLbls>
      </c:pie3DChart>
      <c:spPr>
        <a:noFill/>
        <a:ln>
          <a:noFill/>
        </a:ln>
        <a:effectLst/>
      </c:spPr>
    </c:plotArea>
    <c:legend>
      <c:legendPos val="b"/>
      <c:layout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8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</a:t>
            </a:r>
            <a:r>
              <a:rPr lang="en-US" baseline="0"/>
              <a:t> Polygon for Weight Loss objective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tx>
            <c:strRef>
              <c:f>'Q2-Weight Loss Goal'!$C$9</c:f>
              <c:strCache>
                <c:ptCount val="1"/>
                <c:pt idx="0">
                  <c:v>Frequency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'Q2-Weight Loss Goal'!$B$10:$B$12</c:f>
              <c:strCache>
                <c:ptCount val="3"/>
                <c:pt idx="0">
                  <c:v>1-4 lbs.</c:v>
                </c:pt>
                <c:pt idx="1">
                  <c:v>5-9 lbs.</c:v>
                </c:pt>
                <c:pt idx="2">
                  <c:v>9+ lbs. </c:v>
                </c:pt>
              </c:strCache>
            </c:strRef>
          </c:cat>
          <c:val>
            <c:numRef>
              <c:f>'Q2-Weight Loss Goal'!$C$10:$C$12</c:f>
              <c:numCache>
                <c:formatCode>General</c:formatCode>
                <c:ptCount val="3"/>
                <c:pt idx="0">
                  <c:v>22</c:v>
                </c:pt>
                <c:pt idx="1">
                  <c:v>4</c:v>
                </c:pt>
                <c:pt idx="2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33-472A-929C-6888562DCD85}"/>
            </c:ext>
          </c:extLst>
        </c:ser>
        <c:dLbls/>
        <c:marker val="1"/>
        <c:axId val="99081600"/>
        <c:axId val="99177984"/>
      </c:lineChart>
      <c:catAx>
        <c:axId val="99081600"/>
        <c:scaling>
          <c:orientation val="minMax"/>
        </c:scaling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Goal</a:t>
                </a:r>
                <a:r>
                  <a:rPr lang="en-US" baseline="0"/>
                  <a:t> in lbs.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0560119514912452"/>
              <c:y val="0.85813899613186917"/>
            </c:manualLayout>
          </c:layout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177984"/>
        <c:crosses val="autoZero"/>
        <c:auto val="1"/>
        <c:lblAlgn val="ctr"/>
        <c:lblOffset val="100"/>
      </c:catAx>
      <c:valAx>
        <c:axId val="9917798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08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6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Weight</a:t>
            </a:r>
            <a:r>
              <a:rPr lang="en-US" baseline="0"/>
              <a:t> Loss objective (lbs.)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'Q2-Weight Loss Goal'!$C$9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strRef>
              <c:f>'Q2-Weight Loss Goal'!$B$10:$B$12</c:f>
              <c:strCache>
                <c:ptCount val="3"/>
                <c:pt idx="0">
                  <c:v>1-4 lbs.</c:v>
                </c:pt>
                <c:pt idx="1">
                  <c:v>5-9 lbs.</c:v>
                </c:pt>
                <c:pt idx="2">
                  <c:v>9+ lbs. </c:v>
                </c:pt>
              </c:strCache>
            </c:strRef>
          </c:cat>
          <c:val>
            <c:numRef>
              <c:f>'Q2-Weight Loss Goal'!$C$10:$C$12</c:f>
              <c:numCache>
                <c:formatCode>General</c:formatCode>
                <c:ptCount val="3"/>
                <c:pt idx="0">
                  <c:v>22</c:v>
                </c:pt>
                <c:pt idx="1">
                  <c:v>4</c:v>
                </c:pt>
                <c:pt idx="2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7AA-4508-8617-659690E05BC3}"/>
            </c:ext>
          </c:extLst>
        </c:ser>
        <c:dLbls/>
        <c:gapWidth val="219"/>
        <c:overlap val="-27"/>
        <c:axId val="99203328"/>
        <c:axId val="99111296"/>
      </c:barChart>
      <c:catAx>
        <c:axId val="99203328"/>
        <c:scaling>
          <c:orientation val="minMax"/>
        </c:scaling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Goal</a:t>
                </a:r>
                <a:r>
                  <a:rPr lang="en-US" baseline="0"/>
                  <a:t> in lbs.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4794595820643945"/>
              <c:y val="0.85163462970178372"/>
            </c:manualLayout>
          </c:layout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111296"/>
        <c:crosses val="autoZero"/>
        <c:auto val="1"/>
        <c:lblAlgn val="ctr"/>
        <c:lblOffset val="100"/>
      </c:catAx>
      <c:valAx>
        <c:axId val="9911129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203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Weight</a:t>
            </a:r>
            <a:r>
              <a:rPr lang="en-US" baseline="0"/>
              <a:t> loss objective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view3D>
      <c:rotX val="30"/>
      <c:depthPercent val="100"/>
      <c:perspective val="30"/>
    </c:view3D>
    <c:floor>
      <c:spPr>
        <a:noFill/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21-4E38-97A3-F6856653F468}"/>
              </c:ext>
            </c:extLst>
          </c:dPt>
          <c:dPt>
            <c:idx val="1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21-4E38-97A3-F6856653F468}"/>
              </c:ext>
            </c:extLst>
          </c:dPt>
          <c:dPt>
            <c:idx val="2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21-4E38-97A3-F6856653F46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Val val="1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'Q2-Weight Loss Goal'!$B$10:$B$12</c:f>
              <c:strCache>
                <c:ptCount val="3"/>
                <c:pt idx="0">
                  <c:v>1-4 lbs.</c:v>
                </c:pt>
                <c:pt idx="1">
                  <c:v>5-9 lbs.</c:v>
                </c:pt>
                <c:pt idx="2">
                  <c:v>9+ lbs. </c:v>
                </c:pt>
              </c:strCache>
            </c:strRef>
          </c:cat>
          <c:val>
            <c:numRef>
              <c:f>'Q2-Weight Loss Goal'!$C$10:$C$12</c:f>
              <c:numCache>
                <c:formatCode>General</c:formatCode>
                <c:ptCount val="3"/>
                <c:pt idx="0">
                  <c:v>22</c:v>
                </c:pt>
                <c:pt idx="1">
                  <c:v>4</c:v>
                </c:pt>
                <c:pt idx="2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45B-4E3C-AB58-1B09E74F2E65}"/>
            </c:ext>
          </c:extLst>
        </c:ser>
        <c:dLbls>
          <c:showVal val="1"/>
        </c:dLbls>
      </c:pie3DChart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13</xdr:row>
      <xdr:rowOff>180974</xdr:rowOff>
    </xdr:from>
    <xdr:to>
      <xdr:col>5</xdr:col>
      <xdr:colOff>47625</xdr:colOff>
      <xdr:row>25</xdr:row>
      <xdr:rowOff>42861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AB88196C-A343-4270-80A9-3627DB0147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142875</xdr:colOff>
      <xdr:row>1</xdr:row>
      <xdr:rowOff>114300</xdr:rowOff>
    </xdr:from>
    <xdr:to>
      <xdr:col>11</xdr:col>
      <xdr:colOff>133350</xdr:colOff>
      <xdr:row>12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CA14164E-367B-48E9-8926-3F89DC9D36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209550</xdr:colOff>
      <xdr:row>13</xdr:row>
      <xdr:rowOff>166687</xdr:rowOff>
    </xdr:from>
    <xdr:to>
      <xdr:col>11</xdr:col>
      <xdr:colOff>352425</xdr:colOff>
      <xdr:row>26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DE3DB300-7B0D-4178-AFF2-0DFE23865D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</xdr:colOff>
      <xdr:row>13</xdr:row>
      <xdr:rowOff>185737</xdr:rowOff>
    </xdr:from>
    <xdr:to>
      <xdr:col>6</xdr:col>
      <xdr:colOff>180975</xdr:colOff>
      <xdr:row>25</xdr:row>
      <xdr:rowOff>66675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829DD6FF-68AA-409A-A4E7-CA00EC4DB2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466726</xdr:colOff>
      <xdr:row>2</xdr:row>
      <xdr:rowOff>4762</xdr:rowOff>
    </xdr:from>
    <xdr:to>
      <xdr:col>12</xdr:col>
      <xdr:colOff>561976</xdr:colOff>
      <xdr:row>13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3ED03E8C-D50C-40BF-96D2-E5DDACD053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14</xdr:row>
      <xdr:rowOff>147637</xdr:rowOff>
    </xdr:from>
    <xdr:to>
      <xdr:col>12</xdr:col>
      <xdr:colOff>533399</xdr:colOff>
      <xdr:row>26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DF56D50D-4848-4964-8815-9608568CBB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B17" sqref="B17:D17"/>
    </sheetView>
  </sheetViews>
  <sheetFormatPr defaultRowHeight="15"/>
  <sheetData>
    <row r="1" spans="1:14" ht="26.25">
      <c r="A1" s="18" t="s">
        <v>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>
      <c r="A2" s="2"/>
    </row>
    <row r="3" spans="1:14">
      <c r="A3" s="17"/>
      <c r="B3" s="17"/>
      <c r="C3" s="17"/>
      <c r="D3" s="17"/>
      <c r="E3" s="17"/>
      <c r="F3" s="17"/>
      <c r="G3" s="17"/>
      <c r="H3" s="17"/>
    </row>
    <row r="5" spans="1:14">
      <c r="A5" s="1" t="s">
        <v>0</v>
      </c>
      <c r="C5" t="s">
        <v>2</v>
      </c>
    </row>
    <row r="6" spans="1:14">
      <c r="A6" t="s">
        <v>116</v>
      </c>
      <c r="C6" t="s">
        <v>118</v>
      </c>
    </row>
    <row r="7" spans="1:14">
      <c r="A7" t="s">
        <v>1</v>
      </c>
      <c r="C7" t="s">
        <v>119</v>
      </c>
    </row>
    <row r="8" spans="1:14">
      <c r="A8" t="s">
        <v>117</v>
      </c>
    </row>
    <row r="10" spans="1:14">
      <c r="A10" s="3" t="s">
        <v>3</v>
      </c>
      <c r="B10" s="16" t="s">
        <v>56</v>
      </c>
      <c r="C10" s="16"/>
      <c r="D10" s="16"/>
      <c r="E10" s="16"/>
      <c r="F10" s="16"/>
      <c r="G10" s="16"/>
    </row>
    <row r="11" spans="1:14">
      <c r="A11" s="4" t="s">
        <v>4</v>
      </c>
      <c r="B11" s="16" t="s">
        <v>59</v>
      </c>
      <c r="C11" s="16"/>
      <c r="D11" s="16"/>
    </row>
    <row r="12" spans="1:14">
      <c r="A12" s="4" t="s">
        <v>5</v>
      </c>
      <c r="B12" s="16" t="s">
        <v>64</v>
      </c>
      <c r="C12" s="16"/>
      <c r="D12" s="16"/>
    </row>
    <row r="13" spans="1:14">
      <c r="A13" s="4" t="s">
        <v>6</v>
      </c>
      <c r="B13" s="16" t="s">
        <v>65</v>
      </c>
      <c r="C13" s="16"/>
      <c r="D13" s="16"/>
    </row>
    <row r="14" spans="1:14">
      <c r="A14" s="3" t="s">
        <v>53</v>
      </c>
      <c r="B14" s="16" t="s">
        <v>62</v>
      </c>
      <c r="C14" s="16"/>
      <c r="D14" s="16"/>
      <c r="E14" s="16"/>
      <c r="F14" s="16"/>
    </row>
    <row r="15" spans="1:14">
      <c r="A15" s="4" t="s">
        <v>7</v>
      </c>
      <c r="B15" s="16" t="s">
        <v>112</v>
      </c>
      <c r="C15" s="16"/>
      <c r="D15" s="16"/>
    </row>
    <row r="16" spans="1:14">
      <c r="A16" s="4" t="s">
        <v>8</v>
      </c>
      <c r="B16" s="16" t="s">
        <v>113</v>
      </c>
      <c r="C16" s="16"/>
      <c r="D16" s="16"/>
    </row>
    <row r="17" spans="1:9">
      <c r="A17" s="4" t="s">
        <v>9</v>
      </c>
      <c r="B17" s="16" t="s">
        <v>111</v>
      </c>
      <c r="C17" s="16"/>
      <c r="D17" s="16"/>
    </row>
    <row r="18" spans="1:9">
      <c r="A18" s="3" t="s">
        <v>10</v>
      </c>
      <c r="B18" s="16" t="s">
        <v>69</v>
      </c>
      <c r="C18" s="16"/>
      <c r="D18" s="16"/>
      <c r="E18" s="16"/>
      <c r="F18" s="16"/>
    </row>
    <row r="19" spans="1:9">
      <c r="A19" s="4" t="s">
        <v>11</v>
      </c>
      <c r="B19" s="16" t="s">
        <v>66</v>
      </c>
      <c r="C19" s="16"/>
      <c r="D19" s="16"/>
    </row>
    <row r="20" spans="1:9">
      <c r="A20" s="4" t="s">
        <v>12</v>
      </c>
      <c r="B20" s="16" t="s">
        <v>67</v>
      </c>
      <c r="C20" s="16"/>
      <c r="D20" s="16"/>
    </row>
    <row r="21" spans="1:9">
      <c r="A21" s="4" t="s">
        <v>13</v>
      </c>
      <c r="B21" s="16" t="s">
        <v>68</v>
      </c>
      <c r="C21" s="16"/>
      <c r="D21" s="16"/>
    </row>
    <row r="22" spans="1:9">
      <c r="A22" s="3" t="s">
        <v>14</v>
      </c>
      <c r="B22" s="16" t="s">
        <v>76</v>
      </c>
      <c r="C22" s="16"/>
      <c r="D22" s="16"/>
      <c r="E22" s="16"/>
      <c r="F22" s="16"/>
      <c r="G22" s="16"/>
      <c r="H22" s="16"/>
      <c r="I22" s="16"/>
    </row>
    <row r="23" spans="1:9">
      <c r="A23" s="4" t="s">
        <v>15</v>
      </c>
      <c r="B23" s="16" t="s">
        <v>70</v>
      </c>
      <c r="C23" s="16"/>
    </row>
    <row r="24" spans="1:9">
      <c r="A24" s="4" t="s">
        <v>16</v>
      </c>
      <c r="B24" s="16" t="s">
        <v>71</v>
      </c>
      <c r="C24" s="16"/>
    </row>
    <row r="25" spans="1:9">
      <c r="A25" s="4" t="s">
        <v>17</v>
      </c>
      <c r="B25" s="16" t="s">
        <v>72</v>
      </c>
      <c r="C25" s="16"/>
    </row>
    <row r="26" spans="1:9">
      <c r="A26" s="3" t="s">
        <v>18</v>
      </c>
      <c r="B26" s="16" t="s">
        <v>77</v>
      </c>
      <c r="C26" s="16"/>
      <c r="D26" s="16"/>
      <c r="E26" s="16"/>
      <c r="F26" s="16"/>
      <c r="G26" s="16"/>
    </row>
    <row r="27" spans="1:9">
      <c r="A27" s="4" t="s">
        <v>19</v>
      </c>
      <c r="B27" s="16" t="s">
        <v>73</v>
      </c>
      <c r="C27" s="16"/>
      <c r="D27" s="16"/>
    </row>
    <row r="28" spans="1:9">
      <c r="A28" s="4" t="s">
        <v>20</v>
      </c>
      <c r="B28" s="16" t="s">
        <v>74</v>
      </c>
      <c r="C28" s="16"/>
      <c r="D28" s="16"/>
    </row>
    <row r="29" spans="1:9">
      <c r="A29" s="4" t="s">
        <v>21</v>
      </c>
      <c r="B29" s="16" t="s">
        <v>75</v>
      </c>
      <c r="C29" s="16"/>
      <c r="D29" s="16"/>
    </row>
    <row r="30" spans="1:9">
      <c r="A30" s="3" t="s">
        <v>22</v>
      </c>
      <c r="B30" s="16" t="s">
        <v>79</v>
      </c>
      <c r="C30" s="16"/>
      <c r="D30" s="16"/>
      <c r="E30" s="16"/>
      <c r="F30" s="16"/>
      <c r="G30" s="16"/>
      <c r="H30" s="16"/>
    </row>
    <row r="31" spans="1:9">
      <c r="A31" s="4" t="s">
        <v>15</v>
      </c>
      <c r="B31" s="16" t="s">
        <v>70</v>
      </c>
      <c r="C31" s="16"/>
    </row>
    <row r="32" spans="1:9">
      <c r="A32" s="4" t="s">
        <v>16</v>
      </c>
      <c r="B32" s="16" t="s">
        <v>71</v>
      </c>
      <c r="C32" s="16"/>
    </row>
    <row r="33" spans="1:8">
      <c r="A33" s="4" t="s">
        <v>17</v>
      </c>
      <c r="B33" t="s">
        <v>78</v>
      </c>
    </row>
    <row r="34" spans="1:8">
      <c r="A34" s="3" t="s">
        <v>23</v>
      </c>
      <c r="B34" s="16" t="s">
        <v>83</v>
      </c>
      <c r="C34" s="16"/>
      <c r="D34" s="16"/>
      <c r="E34" s="16"/>
      <c r="F34" s="16"/>
      <c r="G34" s="16"/>
      <c r="H34" s="16"/>
    </row>
    <row r="35" spans="1:8">
      <c r="A35" s="4" t="s">
        <v>24</v>
      </c>
      <c r="B35" s="16" t="s">
        <v>80</v>
      </c>
      <c r="C35" s="16"/>
    </row>
    <row r="36" spans="1:8">
      <c r="A36" s="4" t="s">
        <v>25</v>
      </c>
      <c r="B36" s="16" t="s">
        <v>81</v>
      </c>
      <c r="C36" s="16"/>
    </row>
    <row r="37" spans="1:8">
      <c r="A37" s="4" t="s">
        <v>26</v>
      </c>
      <c r="B37" s="16" t="s">
        <v>82</v>
      </c>
      <c r="C37" s="16"/>
    </row>
  </sheetData>
  <mergeCells count="29">
    <mergeCell ref="B18:F18"/>
    <mergeCell ref="B17:D17"/>
    <mergeCell ref="A3:H3"/>
    <mergeCell ref="A1:N1"/>
    <mergeCell ref="B10:G10"/>
    <mergeCell ref="B14:F14"/>
    <mergeCell ref="B11:D11"/>
    <mergeCell ref="B12:D12"/>
    <mergeCell ref="B13:D13"/>
    <mergeCell ref="B15:D15"/>
    <mergeCell ref="B16:D16"/>
    <mergeCell ref="B25:C25"/>
    <mergeCell ref="B22:I22"/>
    <mergeCell ref="B26:G26"/>
    <mergeCell ref="B30:H30"/>
    <mergeCell ref="B34:H34"/>
    <mergeCell ref="B19:D19"/>
    <mergeCell ref="B20:D20"/>
    <mergeCell ref="B21:D21"/>
    <mergeCell ref="B23:C23"/>
    <mergeCell ref="B24:C24"/>
    <mergeCell ref="B36:C36"/>
    <mergeCell ref="B37:C37"/>
    <mergeCell ref="B27:D27"/>
    <mergeCell ref="B28:D28"/>
    <mergeCell ref="B29:D29"/>
    <mergeCell ref="B31:C31"/>
    <mergeCell ref="B32:C32"/>
    <mergeCell ref="B35:C3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>
      <selection activeCell="B37" sqref="B37"/>
    </sheetView>
  </sheetViews>
  <sheetFormatPr defaultRowHeight="15"/>
  <cols>
    <col min="1" max="1" width="11.28515625" customWidth="1"/>
    <col min="3" max="3" width="24.85546875" customWidth="1"/>
    <col min="4" max="4" width="14" customWidth="1"/>
    <col min="5" max="5" width="14.85546875" customWidth="1"/>
    <col min="7" max="7" width="12.85546875" customWidth="1"/>
  </cols>
  <sheetData>
    <row r="1" spans="1:14">
      <c r="A1" t="s">
        <v>0</v>
      </c>
      <c r="B1" t="s">
        <v>2</v>
      </c>
      <c r="C1" t="s">
        <v>84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</row>
    <row r="2" spans="1:14">
      <c r="A2" t="s">
        <v>114</v>
      </c>
      <c r="B2" t="s">
        <v>31</v>
      </c>
      <c r="C2" t="s">
        <v>93</v>
      </c>
      <c r="D2" t="s">
        <v>104</v>
      </c>
      <c r="E2" t="s">
        <v>96</v>
      </c>
      <c r="F2" t="s">
        <v>28</v>
      </c>
      <c r="G2" t="s">
        <v>100</v>
      </c>
      <c r="H2" t="s">
        <v>29</v>
      </c>
      <c r="I2" t="s">
        <v>30</v>
      </c>
    </row>
    <row r="3" spans="1:14">
      <c r="A3" t="s">
        <v>114</v>
      </c>
      <c r="B3" t="s">
        <v>31</v>
      </c>
      <c r="C3" t="s">
        <v>91</v>
      </c>
      <c r="D3" t="s">
        <v>103</v>
      </c>
      <c r="E3" t="s">
        <v>98</v>
      </c>
      <c r="F3" t="s">
        <v>28</v>
      </c>
      <c r="G3" t="s">
        <v>100</v>
      </c>
      <c r="H3" t="s">
        <v>28</v>
      </c>
      <c r="I3" t="s">
        <v>32</v>
      </c>
    </row>
    <row r="4" spans="1:14">
      <c r="A4" t="s">
        <v>33</v>
      </c>
      <c r="B4" t="s">
        <v>27</v>
      </c>
      <c r="C4" t="s">
        <v>93</v>
      </c>
      <c r="D4" t="s">
        <v>105</v>
      </c>
      <c r="E4" t="s">
        <v>96</v>
      </c>
      <c r="F4" t="s">
        <v>28</v>
      </c>
      <c r="G4" t="s">
        <v>34</v>
      </c>
      <c r="H4" t="s">
        <v>28</v>
      </c>
      <c r="I4" t="s">
        <v>30</v>
      </c>
    </row>
    <row r="5" spans="1:14">
      <c r="A5" t="s">
        <v>115</v>
      </c>
      <c r="B5" t="s">
        <v>27</v>
      </c>
      <c r="C5" t="s">
        <v>92</v>
      </c>
      <c r="D5" t="s">
        <v>105</v>
      </c>
      <c r="E5" t="s">
        <v>98</v>
      </c>
      <c r="F5" t="s">
        <v>99</v>
      </c>
      <c r="G5" t="s">
        <v>34</v>
      </c>
      <c r="H5" t="s">
        <v>29</v>
      </c>
      <c r="I5" t="s">
        <v>32</v>
      </c>
      <c r="K5" s="5"/>
      <c r="L5" s="6" t="s">
        <v>44</v>
      </c>
      <c r="M5" s="6" t="s">
        <v>45</v>
      </c>
      <c r="N5" s="6" t="s">
        <v>46</v>
      </c>
    </row>
    <row r="6" spans="1:14">
      <c r="A6" t="s">
        <v>114</v>
      </c>
      <c r="B6" t="s">
        <v>27</v>
      </c>
      <c r="C6" t="s">
        <v>93</v>
      </c>
      <c r="D6" t="s">
        <v>104</v>
      </c>
      <c r="E6" t="s">
        <v>96</v>
      </c>
      <c r="F6" t="s">
        <v>28</v>
      </c>
      <c r="G6" t="s">
        <v>100</v>
      </c>
      <c r="H6" t="s">
        <v>29</v>
      </c>
      <c r="I6" t="s">
        <v>32</v>
      </c>
      <c r="K6" s="6" t="s">
        <v>37</v>
      </c>
      <c r="L6" s="5">
        <f>COUNTIF('Survey Response'!C2:C36,"a. To decrease body weight")</f>
        <v>23</v>
      </c>
      <c r="M6" s="5">
        <f>COUNTIF('Survey Response'!C2:C36,"b. To improve overall health")</f>
        <v>7</v>
      </c>
      <c r="N6" s="5">
        <f>COUNTIF('Survey Response'!C2:C36,"c. For sheer enjoyment")</f>
        <v>5</v>
      </c>
    </row>
    <row r="7" spans="1:14">
      <c r="A7" t="s">
        <v>114</v>
      </c>
      <c r="B7" t="s">
        <v>27</v>
      </c>
      <c r="C7" t="s">
        <v>93</v>
      </c>
      <c r="D7" t="s">
        <v>105</v>
      </c>
      <c r="E7" t="s">
        <v>96</v>
      </c>
      <c r="F7" t="s">
        <v>28</v>
      </c>
      <c r="G7" t="s">
        <v>100</v>
      </c>
      <c r="H7" t="s">
        <v>28</v>
      </c>
      <c r="I7" t="s">
        <v>30</v>
      </c>
      <c r="K7" s="6" t="s">
        <v>38</v>
      </c>
      <c r="L7" s="5">
        <f>COUNTIF('Survey Response'!D2:D36,"a. 1-4 lbs.")</f>
        <v>22</v>
      </c>
      <c r="M7" s="5">
        <f>COUNTIF('Survey Response'!D2:D36, "b. 5-9 lbs.")</f>
        <v>4</v>
      </c>
      <c r="N7" s="5">
        <f>COUNTIF('Survey Response'!D2:D36, "c. 9+ lbs.")</f>
        <v>9</v>
      </c>
    </row>
    <row r="8" spans="1:14">
      <c r="A8" t="s">
        <v>33</v>
      </c>
      <c r="B8" t="s">
        <v>31</v>
      </c>
      <c r="C8" t="s">
        <v>93</v>
      </c>
      <c r="D8" t="s">
        <v>105</v>
      </c>
      <c r="E8" t="s">
        <v>96</v>
      </c>
      <c r="F8" t="s">
        <v>28</v>
      </c>
      <c r="G8" t="s">
        <v>100</v>
      </c>
      <c r="H8" t="s">
        <v>28</v>
      </c>
      <c r="I8" t="s">
        <v>32</v>
      </c>
      <c r="K8" s="6" t="s">
        <v>39</v>
      </c>
      <c r="L8" s="5">
        <f>COUNTIF('Survey Response'!E2:E36,"a. Eating more healthily")</f>
        <v>25</v>
      </c>
      <c r="M8" s="5">
        <f>COUNTIF('Survey Response'!E2:E36, "b. Detoxification Program")</f>
        <v>1</v>
      </c>
      <c r="N8" s="5">
        <f>COUNTIF('Survey Response'!E2:E36, "c. Exercising")</f>
        <v>9</v>
      </c>
    </row>
    <row r="9" spans="1:14">
      <c r="A9" t="s">
        <v>114</v>
      </c>
      <c r="B9" t="s">
        <v>31</v>
      </c>
      <c r="C9" t="s">
        <v>93</v>
      </c>
      <c r="D9" t="s">
        <v>103</v>
      </c>
      <c r="E9" t="s">
        <v>98</v>
      </c>
      <c r="F9" t="s">
        <v>28</v>
      </c>
      <c r="G9" t="s">
        <v>34</v>
      </c>
      <c r="H9" t="s">
        <v>28</v>
      </c>
      <c r="I9" t="s">
        <v>32</v>
      </c>
      <c r="K9" s="6" t="s">
        <v>40</v>
      </c>
      <c r="L9" s="5">
        <f>COUNTIF('Survey Response'!F2:F36, "a. Yes")</f>
        <v>18</v>
      </c>
      <c r="M9" s="5">
        <f>COUNTIF('Survey Response'!F2:F36, "b. No")</f>
        <v>3</v>
      </c>
      <c r="N9" s="5">
        <f>COUNTIF('Survey Response'!F2:F36, "c. Perhaps")</f>
        <v>14</v>
      </c>
    </row>
    <row r="10" spans="1:14">
      <c r="A10" t="s">
        <v>114</v>
      </c>
      <c r="B10" t="s">
        <v>27</v>
      </c>
      <c r="C10" t="s">
        <v>91</v>
      </c>
      <c r="D10" t="s">
        <v>103</v>
      </c>
      <c r="E10" t="s">
        <v>96</v>
      </c>
      <c r="F10" t="s">
        <v>99</v>
      </c>
      <c r="G10" t="s">
        <v>34</v>
      </c>
      <c r="H10" t="s">
        <v>28</v>
      </c>
      <c r="I10" t="s">
        <v>32</v>
      </c>
      <c r="K10" s="6" t="s">
        <v>41</v>
      </c>
      <c r="L10" s="5">
        <f>COUNTIF('Survey Response'!G2:G36,"a. Extremely")</f>
        <v>19</v>
      </c>
      <c r="M10" s="5">
        <f>COUNTIF('Survey Response'!G2:G36, "b. Moderate")</f>
        <v>10</v>
      </c>
      <c r="N10" s="5">
        <f>COUNTIF('Survey Response'!G2:G36, "c. Undecided")</f>
        <v>6</v>
      </c>
    </row>
    <row r="11" spans="1:14">
      <c r="A11" t="s">
        <v>115</v>
      </c>
      <c r="B11" t="s">
        <v>31</v>
      </c>
      <c r="C11" t="s">
        <v>92</v>
      </c>
      <c r="D11" t="s">
        <v>104</v>
      </c>
      <c r="E11" t="s">
        <v>96</v>
      </c>
      <c r="F11" t="s">
        <v>28</v>
      </c>
      <c r="G11" t="s">
        <v>100</v>
      </c>
      <c r="H11" t="s">
        <v>28</v>
      </c>
      <c r="I11" t="s">
        <v>32</v>
      </c>
      <c r="K11" s="6" t="s">
        <v>42</v>
      </c>
      <c r="L11" s="5">
        <f>COUNTIF('Survey Response'!H2:H36, "a. Yes")</f>
        <v>20</v>
      </c>
      <c r="M11" s="5">
        <f>COUNTIF('Survey Response'!H2:H36, "b. No")</f>
        <v>6</v>
      </c>
      <c r="N11" s="5">
        <f>COUNTIF('Survey Response'!H2:H36, "c. Perhaps")</f>
        <v>0</v>
      </c>
    </row>
    <row r="12" spans="1:14">
      <c r="A12" t="s">
        <v>114</v>
      </c>
      <c r="B12" t="s">
        <v>27</v>
      </c>
      <c r="C12" t="s">
        <v>92</v>
      </c>
      <c r="D12" t="s">
        <v>103</v>
      </c>
      <c r="E12" t="s">
        <v>96</v>
      </c>
      <c r="F12" t="s">
        <v>35</v>
      </c>
      <c r="G12" t="s">
        <v>100</v>
      </c>
      <c r="H12" t="s">
        <v>35</v>
      </c>
      <c r="I12" t="s">
        <v>30</v>
      </c>
      <c r="K12" s="6" t="s">
        <v>43</v>
      </c>
      <c r="L12" s="5">
        <f>COUNTIF('Survey Response'!I2:I36, "a. Yourself")</f>
        <v>26</v>
      </c>
      <c r="M12" s="5">
        <f>COUNTIF('Survey Response'!I2:I36, "b. Family")</f>
        <v>7</v>
      </c>
      <c r="N12" s="5">
        <f>COUNTIF('Survey Response'!I2:I36, "c. Friend")</f>
        <v>2</v>
      </c>
    </row>
    <row r="13" spans="1:14">
      <c r="A13" t="s">
        <v>115</v>
      </c>
      <c r="B13" t="s">
        <v>27</v>
      </c>
      <c r="C13" t="s">
        <v>91</v>
      </c>
      <c r="D13" t="s">
        <v>105</v>
      </c>
      <c r="E13" t="s">
        <v>96</v>
      </c>
      <c r="F13" t="s">
        <v>99</v>
      </c>
      <c r="G13" t="s">
        <v>34</v>
      </c>
      <c r="H13" t="s">
        <v>29</v>
      </c>
      <c r="I13" t="s">
        <v>32</v>
      </c>
    </row>
    <row r="14" spans="1:14">
      <c r="A14" t="s">
        <v>114</v>
      </c>
      <c r="B14" t="s">
        <v>31</v>
      </c>
      <c r="C14" t="s">
        <v>93</v>
      </c>
      <c r="D14" t="s">
        <v>104</v>
      </c>
      <c r="E14" t="s">
        <v>98</v>
      </c>
      <c r="F14" t="s">
        <v>99</v>
      </c>
      <c r="G14" t="s">
        <v>101</v>
      </c>
      <c r="H14" t="s">
        <v>29</v>
      </c>
      <c r="I14" t="s">
        <v>32</v>
      </c>
    </row>
    <row r="15" spans="1:14">
      <c r="A15" t="s">
        <v>114</v>
      </c>
      <c r="B15" t="s">
        <v>31</v>
      </c>
      <c r="C15" t="s">
        <v>93</v>
      </c>
      <c r="D15" t="s">
        <v>104</v>
      </c>
      <c r="E15" t="s">
        <v>96</v>
      </c>
      <c r="F15" t="s">
        <v>99</v>
      </c>
      <c r="G15" t="s">
        <v>101</v>
      </c>
      <c r="H15" t="s">
        <v>29</v>
      </c>
      <c r="I15" t="s">
        <v>30</v>
      </c>
    </row>
    <row r="16" spans="1:14">
      <c r="A16" t="s">
        <v>114</v>
      </c>
      <c r="B16" t="s">
        <v>27</v>
      </c>
      <c r="C16" t="s">
        <v>93</v>
      </c>
      <c r="D16" t="s">
        <v>105</v>
      </c>
      <c r="E16" t="s">
        <v>96</v>
      </c>
      <c r="F16" t="s">
        <v>99</v>
      </c>
      <c r="G16" t="s">
        <v>34</v>
      </c>
      <c r="H16" t="s">
        <v>35</v>
      </c>
      <c r="I16" t="s">
        <v>32</v>
      </c>
    </row>
    <row r="17" spans="1:9">
      <c r="A17" t="s">
        <v>33</v>
      </c>
      <c r="B17" t="s">
        <v>27</v>
      </c>
      <c r="C17" t="s">
        <v>92</v>
      </c>
      <c r="D17" t="s">
        <v>105</v>
      </c>
      <c r="E17" t="s">
        <v>98</v>
      </c>
      <c r="F17" t="s">
        <v>99</v>
      </c>
      <c r="G17" t="s">
        <v>100</v>
      </c>
      <c r="H17" t="s">
        <v>28</v>
      </c>
      <c r="I17" t="s">
        <v>36</v>
      </c>
    </row>
    <row r="18" spans="1:9">
      <c r="A18" t="s">
        <v>114</v>
      </c>
      <c r="B18" t="s">
        <v>31</v>
      </c>
      <c r="C18" t="s">
        <v>93</v>
      </c>
      <c r="D18" t="s">
        <v>105</v>
      </c>
      <c r="E18" t="s">
        <v>96</v>
      </c>
      <c r="F18" t="s">
        <v>28</v>
      </c>
      <c r="G18" t="s">
        <v>100</v>
      </c>
      <c r="H18" t="s">
        <v>35</v>
      </c>
      <c r="I18" t="s">
        <v>32</v>
      </c>
    </row>
    <row r="19" spans="1:9">
      <c r="A19" t="s">
        <v>114</v>
      </c>
      <c r="B19" t="s">
        <v>31</v>
      </c>
      <c r="C19" t="s">
        <v>91</v>
      </c>
      <c r="D19" t="s">
        <v>105</v>
      </c>
      <c r="E19" t="s">
        <v>96</v>
      </c>
      <c r="F19" t="s">
        <v>35</v>
      </c>
      <c r="G19" t="s">
        <v>100</v>
      </c>
      <c r="H19" t="s">
        <v>28</v>
      </c>
      <c r="I19" t="s">
        <v>32</v>
      </c>
    </row>
    <row r="20" spans="1:9">
      <c r="A20" t="s">
        <v>114</v>
      </c>
      <c r="B20" t="s">
        <v>27</v>
      </c>
      <c r="C20" t="s">
        <v>93</v>
      </c>
      <c r="D20" t="s">
        <v>105</v>
      </c>
      <c r="E20" t="s">
        <v>96</v>
      </c>
      <c r="F20" t="s">
        <v>99</v>
      </c>
      <c r="G20" t="s">
        <v>101</v>
      </c>
      <c r="H20" t="s">
        <v>28</v>
      </c>
      <c r="I20" t="s">
        <v>32</v>
      </c>
    </row>
    <row r="21" spans="1:9">
      <c r="A21" t="s">
        <v>114</v>
      </c>
      <c r="B21" t="s">
        <v>31</v>
      </c>
      <c r="C21" t="s">
        <v>93</v>
      </c>
      <c r="D21" t="s">
        <v>105</v>
      </c>
      <c r="E21" t="s">
        <v>96</v>
      </c>
      <c r="F21" t="s">
        <v>99</v>
      </c>
      <c r="G21" t="s">
        <v>34</v>
      </c>
      <c r="H21" t="s">
        <v>35</v>
      </c>
      <c r="I21" t="s">
        <v>36</v>
      </c>
    </row>
    <row r="22" spans="1:9">
      <c r="A22" t="s">
        <v>114</v>
      </c>
      <c r="B22" t="s">
        <v>27</v>
      </c>
      <c r="C22" t="s">
        <v>93</v>
      </c>
      <c r="D22" t="s">
        <v>105</v>
      </c>
      <c r="E22" t="s">
        <v>97</v>
      </c>
      <c r="F22" t="s">
        <v>99</v>
      </c>
      <c r="G22" t="s">
        <v>34</v>
      </c>
      <c r="H22" t="s">
        <v>35</v>
      </c>
      <c r="I22" t="s">
        <v>32</v>
      </c>
    </row>
    <row r="23" spans="1:9">
      <c r="A23" t="s">
        <v>115</v>
      </c>
      <c r="B23" t="s">
        <v>31</v>
      </c>
      <c r="C23" t="s">
        <v>93</v>
      </c>
      <c r="D23" t="s">
        <v>104</v>
      </c>
      <c r="E23" t="s">
        <v>96</v>
      </c>
      <c r="F23" t="s">
        <v>28</v>
      </c>
      <c r="G23" t="s">
        <v>100</v>
      </c>
      <c r="H23" t="s">
        <v>28</v>
      </c>
      <c r="I23" t="s">
        <v>30</v>
      </c>
    </row>
    <row r="24" spans="1:9">
      <c r="A24" t="s">
        <v>114</v>
      </c>
      <c r="B24" t="s">
        <v>31</v>
      </c>
      <c r="C24" t="s">
        <v>91</v>
      </c>
      <c r="D24" t="s">
        <v>105</v>
      </c>
      <c r="E24" t="s">
        <v>96</v>
      </c>
      <c r="F24" t="s">
        <v>99</v>
      </c>
      <c r="G24" t="s">
        <v>101</v>
      </c>
      <c r="H24" t="s">
        <v>29</v>
      </c>
      <c r="I24" t="s">
        <v>32</v>
      </c>
    </row>
    <row r="25" spans="1:9">
      <c r="A25" t="s">
        <v>114</v>
      </c>
      <c r="B25" t="s">
        <v>31</v>
      </c>
      <c r="C25" t="s">
        <v>93</v>
      </c>
      <c r="D25" t="s">
        <v>105</v>
      </c>
      <c r="E25" t="s">
        <v>96</v>
      </c>
      <c r="F25" t="s">
        <v>28</v>
      </c>
      <c r="G25" t="s">
        <v>34</v>
      </c>
      <c r="H25" t="s">
        <v>28</v>
      </c>
      <c r="I25" t="s">
        <v>32</v>
      </c>
    </row>
    <row r="26" spans="1:9">
      <c r="A26" t="s">
        <v>114</v>
      </c>
      <c r="B26" t="s">
        <v>27</v>
      </c>
      <c r="C26" t="s">
        <v>93</v>
      </c>
      <c r="D26" t="s">
        <v>105</v>
      </c>
      <c r="E26" t="s">
        <v>96</v>
      </c>
      <c r="F26" t="s">
        <v>28</v>
      </c>
      <c r="G26" t="s">
        <v>100</v>
      </c>
      <c r="H26" t="s">
        <v>28</v>
      </c>
      <c r="I26" t="s">
        <v>32</v>
      </c>
    </row>
    <row r="27" spans="1:9">
      <c r="A27" t="s">
        <v>114</v>
      </c>
      <c r="B27" t="s">
        <v>31</v>
      </c>
      <c r="C27" t="s">
        <v>93</v>
      </c>
      <c r="D27" t="s">
        <v>105</v>
      </c>
      <c r="E27" t="s">
        <v>96</v>
      </c>
      <c r="F27" t="s">
        <v>99</v>
      </c>
      <c r="G27" t="s">
        <v>100</v>
      </c>
      <c r="H27" t="s">
        <v>28</v>
      </c>
      <c r="I27" t="s">
        <v>32</v>
      </c>
    </row>
    <row r="28" spans="1:9">
      <c r="A28" t="s">
        <v>114</v>
      </c>
      <c r="B28" t="s">
        <v>27</v>
      </c>
      <c r="C28" t="s">
        <v>93</v>
      </c>
      <c r="D28" t="s">
        <v>104</v>
      </c>
      <c r="E28" t="s">
        <v>98</v>
      </c>
      <c r="F28" t="s">
        <v>28</v>
      </c>
      <c r="G28" t="s">
        <v>101</v>
      </c>
      <c r="H28" t="s">
        <v>29</v>
      </c>
      <c r="I28" t="s">
        <v>32</v>
      </c>
    </row>
    <row r="29" spans="1:9">
      <c r="A29" t="s">
        <v>114</v>
      </c>
      <c r="B29" t="s">
        <v>27</v>
      </c>
      <c r="C29" t="s">
        <v>93</v>
      </c>
      <c r="D29" t="s">
        <v>104</v>
      </c>
      <c r="E29" t="s">
        <v>98</v>
      </c>
      <c r="F29" t="s">
        <v>28</v>
      </c>
      <c r="G29" t="s">
        <v>100</v>
      </c>
      <c r="H29" t="s">
        <v>35</v>
      </c>
      <c r="I29" t="s">
        <v>32</v>
      </c>
    </row>
    <row r="30" spans="1:9">
      <c r="A30" t="s">
        <v>114</v>
      </c>
      <c r="B30" t="s">
        <v>31</v>
      </c>
      <c r="C30" t="s">
        <v>91</v>
      </c>
      <c r="D30" t="s">
        <v>104</v>
      </c>
      <c r="E30" t="s">
        <v>98</v>
      </c>
      <c r="F30" t="s">
        <v>28</v>
      </c>
      <c r="G30" t="s">
        <v>100</v>
      </c>
      <c r="H30" t="s">
        <v>28</v>
      </c>
      <c r="I30" t="s">
        <v>32</v>
      </c>
    </row>
    <row r="31" spans="1:9">
      <c r="A31" t="s">
        <v>114</v>
      </c>
      <c r="B31" t="s">
        <v>31</v>
      </c>
      <c r="C31" t="s">
        <v>93</v>
      </c>
      <c r="D31" t="s">
        <v>105</v>
      </c>
      <c r="E31" t="s">
        <v>96</v>
      </c>
      <c r="F31" t="s">
        <v>28</v>
      </c>
      <c r="G31" t="s">
        <v>101</v>
      </c>
      <c r="H31" t="s">
        <v>29</v>
      </c>
      <c r="I31" t="s">
        <v>30</v>
      </c>
    </row>
    <row r="32" spans="1:9">
      <c r="A32" t="s">
        <v>114</v>
      </c>
      <c r="B32" t="s">
        <v>31</v>
      </c>
      <c r="C32" t="s">
        <v>92</v>
      </c>
      <c r="D32" t="s">
        <v>105</v>
      </c>
      <c r="E32" t="s">
        <v>98</v>
      </c>
      <c r="F32" t="s">
        <v>35</v>
      </c>
      <c r="G32" t="s">
        <v>100</v>
      </c>
      <c r="H32" t="s">
        <v>28</v>
      </c>
      <c r="I32" t="s">
        <v>32</v>
      </c>
    </row>
    <row r="33" spans="1:9">
      <c r="A33" t="s">
        <v>115</v>
      </c>
      <c r="B33" t="s">
        <v>27</v>
      </c>
      <c r="C33" t="s">
        <v>91</v>
      </c>
      <c r="D33" t="s">
        <v>105</v>
      </c>
      <c r="E33" t="s">
        <v>96</v>
      </c>
      <c r="F33" t="s">
        <v>99</v>
      </c>
      <c r="G33" t="s">
        <v>100</v>
      </c>
      <c r="H33" t="s">
        <v>28</v>
      </c>
      <c r="I33" t="s">
        <v>32</v>
      </c>
    </row>
    <row r="34" spans="1:9">
      <c r="A34" t="s">
        <v>114</v>
      </c>
      <c r="B34" t="s">
        <v>27</v>
      </c>
      <c r="C34" t="s">
        <v>93</v>
      </c>
      <c r="D34" t="s">
        <v>105</v>
      </c>
      <c r="E34" t="s">
        <v>96</v>
      </c>
      <c r="F34" t="s">
        <v>28</v>
      </c>
      <c r="G34" t="s">
        <v>34</v>
      </c>
      <c r="H34" t="s">
        <v>28</v>
      </c>
      <c r="I34" t="s">
        <v>32</v>
      </c>
    </row>
    <row r="35" spans="1:9">
      <c r="A35" t="s">
        <v>114</v>
      </c>
      <c r="B35" t="s">
        <v>27</v>
      </c>
      <c r="C35" t="s">
        <v>93</v>
      </c>
      <c r="D35" t="s">
        <v>105</v>
      </c>
      <c r="E35" t="s">
        <v>96</v>
      </c>
      <c r="F35" t="s">
        <v>28</v>
      </c>
      <c r="G35" t="s">
        <v>100</v>
      </c>
      <c r="H35" t="s">
        <v>28</v>
      </c>
      <c r="I35" t="s">
        <v>32</v>
      </c>
    </row>
    <row r="36" spans="1:9">
      <c r="A36" t="s">
        <v>114</v>
      </c>
      <c r="B36" t="s">
        <v>27</v>
      </c>
      <c r="C36" t="s">
        <v>93</v>
      </c>
      <c r="D36" t="s">
        <v>105</v>
      </c>
      <c r="E36" t="s">
        <v>96</v>
      </c>
      <c r="F36" t="s">
        <v>99</v>
      </c>
      <c r="G36" t="s">
        <v>100</v>
      </c>
      <c r="H36" t="s">
        <v>28</v>
      </c>
      <c r="I36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E28"/>
  <sheetViews>
    <sheetView workbookViewId="0">
      <selection activeCell="S3" sqref="S3"/>
    </sheetView>
  </sheetViews>
  <sheetFormatPr defaultRowHeight="15"/>
  <cols>
    <col min="2" max="2" width="22.7109375" customWidth="1"/>
    <col min="3" max="3" width="10.7109375" customWidth="1"/>
    <col min="4" max="4" width="11.140625" customWidth="1"/>
  </cols>
  <sheetData>
    <row r="2" spans="1:5">
      <c r="A2" s="3" t="s">
        <v>3</v>
      </c>
      <c r="B2" s="16" t="s">
        <v>56</v>
      </c>
      <c r="C2" s="16"/>
      <c r="D2" s="16"/>
      <c r="E2" s="16"/>
    </row>
    <row r="3" spans="1:5">
      <c r="A3" s="4" t="s">
        <v>4</v>
      </c>
      <c r="B3" t="s">
        <v>95</v>
      </c>
    </row>
    <row r="4" spans="1:5">
      <c r="A4" s="4" t="s">
        <v>5</v>
      </c>
      <c r="B4" t="s">
        <v>57</v>
      </c>
    </row>
    <row r="5" spans="1:5">
      <c r="A5" s="4" t="s">
        <v>6</v>
      </c>
      <c r="B5" t="s">
        <v>58</v>
      </c>
    </row>
    <row r="8" spans="1:5">
      <c r="B8" s="7" t="s">
        <v>50</v>
      </c>
      <c r="C8" s="7"/>
      <c r="D8" s="7"/>
    </row>
    <row r="9" spans="1:5">
      <c r="B9" s="8" t="s">
        <v>47</v>
      </c>
      <c r="C9" s="8" t="s">
        <v>48</v>
      </c>
      <c r="D9" s="8" t="s">
        <v>49</v>
      </c>
    </row>
    <row r="10" spans="1:5">
      <c r="B10" s="7" t="s">
        <v>94</v>
      </c>
      <c r="C10" s="5">
        <v>23</v>
      </c>
      <c r="D10" s="11">
        <f>C10/C13</f>
        <v>0.65714285714285714</v>
      </c>
    </row>
    <row r="11" spans="1:5">
      <c r="B11" s="7" t="s">
        <v>60</v>
      </c>
      <c r="C11" s="5">
        <v>7</v>
      </c>
      <c r="D11" s="11">
        <f>C11/C13</f>
        <v>0.2</v>
      </c>
    </row>
    <row r="12" spans="1:5">
      <c r="B12" s="7" t="s">
        <v>61</v>
      </c>
      <c r="C12" s="5">
        <v>5</v>
      </c>
      <c r="D12" s="11">
        <f>C12/C13</f>
        <v>0.14285714285714285</v>
      </c>
    </row>
    <row r="13" spans="1:5">
      <c r="B13" s="9" t="s">
        <v>51</v>
      </c>
      <c r="C13" s="10">
        <f>SUM(C10:C12)</f>
        <v>35</v>
      </c>
      <c r="D13" s="13">
        <f>SUM(D10:D12)</f>
        <v>1</v>
      </c>
    </row>
    <row r="28" spans="2:2">
      <c r="B28" t="s">
        <v>54</v>
      </c>
    </row>
  </sheetData>
  <mergeCells count="1">
    <mergeCell ref="B2:E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E28"/>
  <sheetViews>
    <sheetView workbookViewId="0">
      <selection activeCell="P12" sqref="P12"/>
    </sheetView>
  </sheetViews>
  <sheetFormatPr defaultRowHeight="15"/>
  <cols>
    <col min="3" max="3" width="10.42578125" customWidth="1"/>
    <col min="4" max="4" width="14.28515625" customWidth="1"/>
  </cols>
  <sheetData>
    <row r="2" spans="1:5">
      <c r="A2" s="3" t="s">
        <v>53</v>
      </c>
      <c r="B2" s="16" t="s">
        <v>62</v>
      </c>
      <c r="C2" s="16"/>
      <c r="D2" s="16"/>
    </row>
    <row r="3" spans="1:5">
      <c r="A3" s="4" t="s">
        <v>107</v>
      </c>
    </row>
    <row r="4" spans="1:5">
      <c r="A4" s="4" t="s">
        <v>108</v>
      </c>
    </row>
    <row r="5" spans="1:5">
      <c r="A5" s="4" t="s">
        <v>111</v>
      </c>
    </row>
    <row r="8" spans="1:5">
      <c r="B8" s="19" t="s">
        <v>102</v>
      </c>
      <c r="C8" s="20"/>
      <c r="D8" s="20"/>
      <c r="E8" s="20"/>
    </row>
    <row r="9" spans="1:5">
      <c r="B9" s="8" t="s">
        <v>52</v>
      </c>
      <c r="C9" s="8" t="s">
        <v>48</v>
      </c>
      <c r="D9" s="8" t="s">
        <v>49</v>
      </c>
    </row>
    <row r="10" spans="1:5">
      <c r="B10" s="7" t="s">
        <v>106</v>
      </c>
      <c r="C10" s="5">
        <v>22</v>
      </c>
      <c r="D10" s="12">
        <f>C10/C13</f>
        <v>0.62857142857142856</v>
      </c>
    </row>
    <row r="11" spans="1:5">
      <c r="B11" s="7" t="s">
        <v>109</v>
      </c>
      <c r="C11" s="5">
        <f>COUNTIF('Survey Response'!D2:D33, "b. 5-9 lbs.")</f>
        <v>4</v>
      </c>
      <c r="D11" s="12">
        <f>C11/C13</f>
        <v>0.11428571428571428</v>
      </c>
    </row>
    <row r="12" spans="1:5">
      <c r="B12" s="7" t="s">
        <v>110</v>
      </c>
      <c r="C12" s="5">
        <f>COUNTIF('Survey Response'!D2:D33, "c. 9+ lbs.")</f>
        <v>9</v>
      </c>
      <c r="D12" s="12">
        <f>C12/C13</f>
        <v>0.25714285714285712</v>
      </c>
    </row>
    <row r="13" spans="1:5">
      <c r="B13" s="7" t="s">
        <v>51</v>
      </c>
      <c r="C13" s="14">
        <f>SUM(C10:C12)</f>
        <v>35</v>
      </c>
      <c r="D13" s="15">
        <f>SUM(D10:D12)</f>
        <v>1</v>
      </c>
    </row>
    <row r="28" spans="2:2">
      <c r="B28" t="s">
        <v>55</v>
      </c>
    </row>
  </sheetData>
  <mergeCells count="2">
    <mergeCell ref="B2:D2"/>
    <mergeCell ref="B8:E8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Survey</vt:lpstr>
      <vt:lpstr>Survey Response</vt:lpstr>
      <vt:lpstr>Q1-Reason</vt:lpstr>
      <vt:lpstr>Q2-Weight Loss Goal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MyCC</dc:creator>
  <cp:lastModifiedBy>cmaso_000</cp:lastModifiedBy>
  <dcterms:created xsi:type="dcterms:W3CDTF">2020-09-24T18:44:47Z</dcterms:created>
  <dcterms:modified xsi:type="dcterms:W3CDTF">2021-09-15T19:14:39Z</dcterms:modified>
</cp:coreProperties>
</file>